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горизонтально'!$I$96</definedName>
    <definedName name="allow_energy">'Время горизонтально'!$F$96</definedName>
    <definedName name="calc_with">'Время горизонтально'!$E$96</definedName>
    <definedName name="energy">'Время горизонтально'!$AA$4</definedName>
    <definedName name="group">'Время горизонтально'!$B$5</definedName>
    <definedName name="interval">'Время горизонтально'!$D$96</definedName>
    <definedName name="is_group">'Время горизонтально'!$G$96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горизонтально'!$B$96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горизонтально'!$H$96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41" i="1"/>
  <c r="W41" i="1"/>
  <c r="X41" i="1"/>
  <c r="Y41" i="1"/>
  <c r="Z41" i="1"/>
  <c r="K41" i="1"/>
  <c r="L41" i="1"/>
  <c r="M41" i="1"/>
  <c r="N41" i="1"/>
  <c r="O41" i="1"/>
  <c r="P41" i="1"/>
  <c r="Q41" i="1"/>
  <c r="R41" i="1"/>
  <c r="S41" i="1"/>
  <c r="T41" i="1"/>
  <c r="U41" i="1"/>
  <c r="V41" i="1"/>
  <c r="D41" i="1"/>
  <c r="E41" i="1"/>
  <c r="F41" i="1"/>
  <c r="G41" i="1"/>
  <c r="H41" i="1"/>
  <c r="I41" i="1"/>
  <c r="J41" i="1"/>
  <c r="C41" i="1"/>
</calcChain>
</file>

<file path=xl/sharedStrings.xml><?xml version="1.0" encoding="utf-8"?>
<sst xmlns="http://schemas.openxmlformats.org/spreadsheetml/2006/main" count="99" uniqueCount="73">
  <si>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</si>
  <si>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</si>
  <si>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</si>
  <si>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</si>
  <si>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</si>
  <si>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</si>
  <si>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</si>
  <si>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</si>
  <si>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</si>
  <si>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</si>
  <si>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</si>
  <si>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</si>
  <si>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</si>
  <si>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</si>
  <si>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</si>
  <si>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</si>
  <si>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</si>
  <si>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</si>
  <si>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</si>
  <si>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</si>
  <si>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</si>
  <si>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</si>
  <si>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</si>
  <si>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</si>
  <si>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</si>
  <si>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</si>
  <si>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</si>
  <si>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</si>
  <si>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</si>
  <si>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Время</t>
  </si>
  <si>
    <t>Электроэнергия по фидерам по часовым интервалам</t>
  </si>
  <si>
    <t>EE_HOUR_FIDER</t>
  </si>
  <si>
    <t xml:space="preserve">Сумма </t>
  </si>
  <si>
    <t>Общая сумма</t>
  </si>
  <si>
    <t>реактивная энергия</t>
  </si>
  <si>
    <t>за 15.12.2021</t>
  </si>
  <si>
    <t>ПС 110 кВ Кириллов</t>
  </si>
  <si>
    <t xml:space="preserve"> 0,4 Кириллов ТСН 1 ао RS</t>
  </si>
  <si>
    <t xml:space="preserve"> 0,4 Кириллов ТСН 2 ао RS</t>
  </si>
  <si>
    <t xml:space="preserve"> 10 Кириллов Т 1 ап RS</t>
  </si>
  <si>
    <t xml:space="preserve"> 10 Кириллов Т 2 ап RS</t>
  </si>
  <si>
    <t xml:space="preserve"> 10 Кириллов-Вогнема ао RS</t>
  </si>
  <si>
    <t xml:space="preserve"> 10 Кириллов-Горицы ао RS</t>
  </si>
  <si>
    <t xml:space="preserve"> 10 Кириллов-Горсеть 1 ао RS</t>
  </si>
  <si>
    <t xml:space="preserve"> 10 Кириллов-Горсеть 2 ( до 19.07.2018 Горсеть 3) ао RS</t>
  </si>
  <si>
    <t xml:space="preserve"> 10 Кириллов-Горсеть 3 ( до 19.07.2018 Горсеть 2) ао RS</t>
  </si>
  <si>
    <t xml:space="preserve"> 10 Кириллов-Евсюнино (до 2020 СХТ) ао RS</t>
  </si>
  <si>
    <t xml:space="preserve"> 10 Кириллов-Зауломское ао RS</t>
  </si>
  <si>
    <t xml:space="preserve"> 10 Кириллов-Зауломское ап RS</t>
  </si>
  <si>
    <t xml:space="preserve"> 10 Кириллов-Кольцевая ао RS</t>
  </si>
  <si>
    <t xml:space="preserve"> 10 Кириллов-Кольцевая ап RS</t>
  </si>
  <si>
    <t xml:space="preserve"> 10 Кириллов-Промзона (до 2020 Щелково) ао RS</t>
  </si>
  <si>
    <t xml:space="preserve"> 10 Кириллов-Суховерхово ао RS</t>
  </si>
  <si>
    <t xml:space="preserve"> 10 Кириллов-Суховерхово ап RS</t>
  </si>
  <si>
    <t xml:space="preserve"> 10 Кириллов-Телецентр ао RS</t>
  </si>
  <si>
    <t xml:space="preserve"> 10 Кириллов-Щелково (до 2020 Евсюнино) ао RS</t>
  </si>
  <si>
    <t xml:space="preserve"> 10 Кириллов-Щелково (до 2020 Евсюнино) ап RS</t>
  </si>
  <si>
    <t xml:space="preserve"> 110 Кириллов СОМВ ао RS</t>
  </si>
  <si>
    <t xml:space="preserve"> 110 Кириллов СОМВ ап RS</t>
  </si>
  <si>
    <t xml:space="preserve"> 110 Кириллов Т 1 ап RS</t>
  </si>
  <si>
    <t xml:space="preserve"> 110 Кириллов Т 2 ап RS</t>
  </si>
  <si>
    <t xml:space="preserve"> 110 Кириллов-Белозерск ао RS</t>
  </si>
  <si>
    <t xml:space="preserve"> 110 Кириллов-Белозерск ап RS</t>
  </si>
  <si>
    <t xml:space="preserve"> 110 Кириллов-Н.Торжская 1 ао RS</t>
  </si>
  <si>
    <t xml:space="preserve"> 110 Кириллов-Н.Торжская 1 ап RS</t>
  </si>
  <si>
    <t xml:space="preserve"> 110 Кириллов-Н.Торжская 2 ао RS</t>
  </si>
  <si>
    <t xml:space="preserve"> 110 Кириллов-Н.Торжская 2 ап RS</t>
  </si>
  <si>
    <t xml:space="preserve"> 35 Кириллов Т 1 ап RS</t>
  </si>
  <si>
    <t xml:space="preserve"> 35 Кириллов Т 2 ап RS</t>
  </si>
  <si>
    <t xml:space="preserve"> 35 Кириллов-Кирилловская ао RS</t>
  </si>
  <si>
    <t>Электроэнергия, кВарч</t>
  </si>
  <si>
    <t>Лимит, кВарч</t>
  </si>
  <si>
    <t>Превышение лимита, кВарч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</si>
</sst>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73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8" fillId="0" borderId="12" xfId="0" applyFont="1" applyBorder="1" applyAlignment="1">
      <alignment horizontal="right"/>
    </xf>
    <xf numFmtId="1" fontId="5" fillId="0" borderId="12" xfId="0" applyNumberFormat="1" applyFont="1" applyBorder="1" applyAlignment="1">
      <alignment horizontal="right" wrapText="1"/>
    </xf>
    <xf numFmtId="1" fontId="5" fillId="0" borderId="13" xfId="0" applyNumberFormat="1" applyFont="1" applyBorder="1" applyAlignment="1">
      <alignment horizontal="right" wrapText="1"/>
    </xf>
    <xf numFmtId="3" fontId="3" fillId="0" borderId="14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5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96"/>
  <sheetViews>
    <sheetView tabSelected="1" topLeftCell="B1" zoomScaleNormal="100" zoomScaleSheetLayoutView="100" workbookViewId="0">
      <selection activeCell="J46" sqref="J46"/>
    </sheetView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30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34</v>
      </c>
    </row>
    <row r="5" spans="1:27" ht="18.75" x14ac:dyDescent="0.2">
      <c r="B5" s="19" t="s">
        <v>36</v>
      </c>
      <c r="C5" s="10"/>
      <c r="AA5" s="2" t="s">
        <v>35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4" t="s">
        <v>26</v>
      </c>
      <c r="AA7" s="22" t="s">
        <v>32</v>
      </c>
    </row>
    <row r="8" spans="1:27" x14ac:dyDescent="0.2">
      <c r="A8" s="7"/>
      <c r="B8" s="8" t="s">
        <v>37</v>
      </c>
      <c r="C8" s="14">
        <v>1.248</v>
      </c>
      <c r="D8" s="15">
        <v>1.224</v>
      </c>
      <c r="E8" s="15">
        <v>1.224</v>
      </c>
      <c r="F8" s="15">
        <v>1.224</v>
      </c>
      <c r="G8" s="15">
        <v>1.2</v>
      </c>
      <c r="H8" s="15">
        <v>1.2</v>
      </c>
      <c r="I8" s="15">
        <v>1.1760000000000002</v>
      </c>
      <c r="J8" s="15">
        <v>1.1760000000000002</v>
      </c>
      <c r="K8" s="15">
        <v>1.2</v>
      </c>
      <c r="L8" s="16">
        <v>1.1760000000000002</v>
      </c>
      <c r="M8" s="16">
        <v>1.2</v>
      </c>
      <c r="N8" s="16">
        <v>1.2</v>
      </c>
      <c r="O8" s="16">
        <v>1.224</v>
      </c>
      <c r="P8" s="16">
        <v>1.2</v>
      </c>
      <c r="Q8" s="16">
        <v>1.2</v>
      </c>
      <c r="R8" s="16">
        <v>1.1760000000000002</v>
      </c>
      <c r="S8" s="16">
        <v>1.2</v>
      </c>
      <c r="T8" s="16">
        <v>1.2</v>
      </c>
      <c r="U8" s="16">
        <v>1.224</v>
      </c>
      <c r="V8" s="16">
        <v>1.1760000000000002</v>
      </c>
      <c r="W8" s="16">
        <v>1.1760000000000002</v>
      </c>
      <c r="X8" s="16">
        <v>1.2</v>
      </c>
      <c r="Y8" s="16">
        <v>1.2</v>
      </c>
      <c r="Z8" s="55">
        <v>1.1760000000000002</v>
      </c>
      <c r="AA8" s="23">
        <v>28.799999999999997</v>
      </c>
    </row>
    <row r="9" spans="1:27" x14ac:dyDescent="0.2">
      <c r="A9" s="7"/>
      <c r="B9" s="8" t="s">
        <v>38</v>
      </c>
      <c r="C9" s="14">
        <v>0</v>
      </c>
      <c r="D9" s="15">
        <v>0</v>
      </c>
      <c r="E9" s="15">
        <v>0</v>
      </c>
      <c r="F9" s="15">
        <v>0</v>
      </c>
      <c r="G9" s="15">
        <v>0</v>
      </c>
      <c r="H9" s="15">
        <v>0</v>
      </c>
      <c r="I9" s="15">
        <v>0</v>
      </c>
      <c r="J9" s="15">
        <v>0</v>
      </c>
      <c r="K9" s="15">
        <v>0</v>
      </c>
      <c r="L9" s="16">
        <v>0</v>
      </c>
      <c r="M9" s="16">
        <v>0</v>
      </c>
      <c r="N9" s="16">
        <v>0</v>
      </c>
      <c r="O9" s="16">
        <v>0</v>
      </c>
      <c r="P9" s="16">
        <v>0</v>
      </c>
      <c r="Q9" s="16">
        <v>0</v>
      </c>
      <c r="R9" s="16">
        <v>0</v>
      </c>
      <c r="S9" s="16">
        <v>0</v>
      </c>
      <c r="T9" s="16">
        <v>0</v>
      </c>
      <c r="U9" s="16">
        <v>0</v>
      </c>
      <c r="V9" s="16">
        <v>0</v>
      </c>
      <c r="W9" s="16">
        <v>0</v>
      </c>
      <c r="X9" s="16">
        <v>0</v>
      </c>
      <c r="Y9" s="16">
        <v>0</v>
      </c>
      <c r="Z9" s="55">
        <v>0</v>
      </c>
      <c r="AA9" s="65">
        <v>0</v>
      </c>
    </row>
    <row r="10" spans="1:27" x14ac:dyDescent="0.2">
      <c r="A10" s="7"/>
      <c r="B10" s="8" t="s">
        <v>39</v>
      </c>
      <c r="C10" s="14">
        <v>464</v>
      </c>
      <c r="D10" s="15">
        <v>402</v>
      </c>
      <c r="E10" s="15">
        <v>394</v>
      </c>
      <c r="F10" s="15">
        <v>386</v>
      </c>
      <c r="G10" s="15">
        <v>368</v>
      </c>
      <c r="H10" s="15">
        <v>360</v>
      </c>
      <c r="I10" s="15">
        <v>358</v>
      </c>
      <c r="J10" s="15">
        <v>392</v>
      </c>
      <c r="K10" s="15">
        <v>450</v>
      </c>
      <c r="L10" s="16">
        <v>462</v>
      </c>
      <c r="M10" s="16">
        <v>468</v>
      </c>
      <c r="N10" s="16">
        <v>452</v>
      </c>
      <c r="O10" s="16">
        <v>448</v>
      </c>
      <c r="P10" s="16">
        <v>440</v>
      </c>
      <c r="Q10" s="16">
        <v>436</v>
      </c>
      <c r="R10" s="16">
        <v>442</v>
      </c>
      <c r="S10" s="16">
        <v>446</v>
      </c>
      <c r="T10" s="16">
        <v>406</v>
      </c>
      <c r="U10" s="16">
        <v>404</v>
      </c>
      <c r="V10" s="16">
        <v>356</v>
      </c>
      <c r="W10" s="16">
        <v>364</v>
      </c>
      <c r="X10" s="16">
        <v>380</v>
      </c>
      <c r="Y10" s="16">
        <v>388</v>
      </c>
      <c r="Z10" s="55">
        <v>382</v>
      </c>
      <c r="AA10" s="65">
        <v>9848</v>
      </c>
    </row>
    <row r="11" spans="1:27" x14ac:dyDescent="0.2">
      <c r="A11" s="7"/>
      <c r="B11" s="8" t="s">
        <v>40</v>
      </c>
      <c r="C11" s="14">
        <v>662</v>
      </c>
      <c r="D11" s="15">
        <v>588</v>
      </c>
      <c r="E11" s="15">
        <v>594</v>
      </c>
      <c r="F11" s="15">
        <v>586</v>
      </c>
      <c r="G11" s="15">
        <v>562</v>
      </c>
      <c r="H11" s="15">
        <v>560</v>
      </c>
      <c r="I11" s="15">
        <v>570</v>
      </c>
      <c r="J11" s="15">
        <v>604</v>
      </c>
      <c r="K11" s="15">
        <v>612</v>
      </c>
      <c r="L11" s="16">
        <v>612</v>
      </c>
      <c r="M11" s="16">
        <v>620</v>
      </c>
      <c r="N11" s="16">
        <v>608</v>
      </c>
      <c r="O11" s="16">
        <v>624</v>
      </c>
      <c r="P11" s="16">
        <v>600</v>
      </c>
      <c r="Q11" s="16">
        <v>596</v>
      </c>
      <c r="R11" s="16">
        <v>600</v>
      </c>
      <c r="S11" s="16">
        <v>598</v>
      </c>
      <c r="T11" s="16">
        <v>600</v>
      </c>
      <c r="U11" s="16">
        <v>606</v>
      </c>
      <c r="V11" s="16">
        <v>640</v>
      </c>
      <c r="W11" s="16">
        <v>638</v>
      </c>
      <c r="X11" s="16">
        <v>612</v>
      </c>
      <c r="Y11" s="16">
        <v>578</v>
      </c>
      <c r="Z11" s="55">
        <v>578</v>
      </c>
      <c r="AA11" s="65">
        <v>14448</v>
      </c>
    </row>
    <row r="12" spans="1:27" x14ac:dyDescent="0.2">
      <c r="A12" s="7"/>
      <c r="B12" s="8" t="s">
        <v>41</v>
      </c>
      <c r="C12" s="14">
        <v>137.20000000000002</v>
      </c>
      <c r="D12" s="15">
        <v>124.2</v>
      </c>
      <c r="E12" s="15">
        <v>125.2</v>
      </c>
      <c r="F12" s="15">
        <v>122.60000000000001</v>
      </c>
      <c r="G12" s="15">
        <v>118</v>
      </c>
      <c r="H12" s="15">
        <v>117</v>
      </c>
      <c r="I12" s="15">
        <v>117.2</v>
      </c>
      <c r="J12" s="15">
        <v>120.8</v>
      </c>
      <c r="K12" s="15">
        <v>121.8</v>
      </c>
      <c r="L12" s="16">
        <v>127.60000000000001</v>
      </c>
      <c r="M12" s="16">
        <v>130.6</v>
      </c>
      <c r="N12" s="16">
        <v>130.19999999999999</v>
      </c>
      <c r="O12" s="16">
        <v>133.80000000000001</v>
      </c>
      <c r="P12" s="16">
        <v>123.8</v>
      </c>
      <c r="Q12" s="16">
        <v>122.60000000000001</v>
      </c>
      <c r="R12" s="16">
        <v>121</v>
      </c>
      <c r="S12" s="16">
        <v>120.2</v>
      </c>
      <c r="T12" s="16">
        <v>122.8</v>
      </c>
      <c r="U12" s="16">
        <v>123.4</v>
      </c>
      <c r="V12" s="16">
        <v>124.60000000000001</v>
      </c>
      <c r="W12" s="16">
        <v>125.8</v>
      </c>
      <c r="X12" s="16">
        <v>123.60000000000001</v>
      </c>
      <c r="Y12" s="16">
        <v>118.2</v>
      </c>
      <c r="Z12" s="55">
        <v>119.4</v>
      </c>
      <c r="AA12" s="65">
        <v>2971.6</v>
      </c>
    </row>
    <row r="13" spans="1:27" x14ac:dyDescent="0.2">
      <c r="A13" s="7"/>
      <c r="B13" s="8" t="s">
        <v>42</v>
      </c>
      <c r="C13" s="14">
        <v>98</v>
      </c>
      <c r="D13" s="15">
        <v>88.8</v>
      </c>
      <c r="E13" s="15">
        <v>89.2</v>
      </c>
      <c r="F13" s="15">
        <v>88.2</v>
      </c>
      <c r="G13" s="15">
        <v>84.8</v>
      </c>
      <c r="H13" s="15">
        <v>83.8</v>
      </c>
      <c r="I13" s="15">
        <v>85</v>
      </c>
      <c r="J13" s="15">
        <v>94.4</v>
      </c>
      <c r="K13" s="15">
        <v>114.2</v>
      </c>
      <c r="L13" s="16">
        <v>113.2</v>
      </c>
      <c r="M13" s="16">
        <v>105.8</v>
      </c>
      <c r="N13" s="16">
        <v>105.60000000000001</v>
      </c>
      <c r="O13" s="16">
        <v>106.8</v>
      </c>
      <c r="P13" s="16">
        <v>102.8</v>
      </c>
      <c r="Q13" s="16">
        <v>101.2</v>
      </c>
      <c r="R13" s="16">
        <v>99.8</v>
      </c>
      <c r="S13" s="16">
        <v>91</v>
      </c>
      <c r="T13" s="16">
        <v>86</v>
      </c>
      <c r="U13" s="16">
        <v>86.4</v>
      </c>
      <c r="V13" s="16">
        <v>89.4</v>
      </c>
      <c r="W13" s="16">
        <v>89.8</v>
      </c>
      <c r="X13" s="16">
        <v>88.8</v>
      </c>
      <c r="Y13" s="16">
        <v>84.8</v>
      </c>
      <c r="Z13" s="55">
        <v>85</v>
      </c>
      <c r="AA13" s="65">
        <v>2262.8000000000002</v>
      </c>
    </row>
    <row r="14" spans="1:27" x14ac:dyDescent="0.2">
      <c r="A14" s="7"/>
      <c r="B14" s="8" t="s">
        <v>43</v>
      </c>
      <c r="C14" s="14">
        <v>196.8</v>
      </c>
      <c r="D14" s="15">
        <v>172.20000000000002</v>
      </c>
      <c r="E14" s="15">
        <v>172.20000000000002</v>
      </c>
      <c r="F14" s="15">
        <v>172.20000000000002</v>
      </c>
      <c r="G14" s="15">
        <v>164.4</v>
      </c>
      <c r="H14" s="15">
        <v>163.20000000000002</v>
      </c>
      <c r="I14" s="15">
        <v>168</v>
      </c>
      <c r="J14" s="15">
        <v>175.8</v>
      </c>
      <c r="K14" s="15">
        <v>168.6</v>
      </c>
      <c r="L14" s="16">
        <v>161.4</v>
      </c>
      <c r="M14" s="16">
        <v>165.6</v>
      </c>
      <c r="N14" s="16">
        <v>162</v>
      </c>
      <c r="O14" s="16">
        <v>168.6</v>
      </c>
      <c r="P14" s="16">
        <v>160.20000000000002</v>
      </c>
      <c r="Q14" s="16">
        <v>161.4</v>
      </c>
      <c r="R14" s="16">
        <v>168</v>
      </c>
      <c r="S14" s="16">
        <v>174.6</v>
      </c>
      <c r="T14" s="16">
        <v>174.6</v>
      </c>
      <c r="U14" s="16">
        <v>180</v>
      </c>
      <c r="V14" s="16">
        <v>198</v>
      </c>
      <c r="W14" s="16">
        <v>192.6</v>
      </c>
      <c r="X14" s="16">
        <v>181.8</v>
      </c>
      <c r="Y14" s="16">
        <v>168</v>
      </c>
      <c r="Z14" s="55">
        <v>171</v>
      </c>
      <c r="AA14" s="65">
        <v>4141.2</v>
      </c>
    </row>
    <row r="15" spans="1:27" x14ac:dyDescent="0.2">
      <c r="A15" s="7"/>
      <c r="B15" s="8" t="s">
        <v>44</v>
      </c>
      <c r="C15" s="14">
        <v>207.6</v>
      </c>
      <c r="D15" s="15">
        <v>181.8</v>
      </c>
      <c r="E15" s="15">
        <v>174.6</v>
      </c>
      <c r="F15" s="15">
        <v>169.8</v>
      </c>
      <c r="G15" s="15">
        <v>160.80000000000001</v>
      </c>
      <c r="H15" s="15">
        <v>159.6</v>
      </c>
      <c r="I15" s="15">
        <v>162</v>
      </c>
      <c r="J15" s="15">
        <v>175.8</v>
      </c>
      <c r="K15" s="15">
        <v>218.4</v>
      </c>
      <c r="L15" s="16">
        <v>226.8</v>
      </c>
      <c r="M15" s="16">
        <v>222</v>
      </c>
      <c r="N15" s="16">
        <v>215.4</v>
      </c>
      <c r="O15" s="16">
        <v>210</v>
      </c>
      <c r="P15" s="16">
        <v>202.20000000000002</v>
      </c>
      <c r="Q15" s="16">
        <v>198.6</v>
      </c>
      <c r="R15" s="16">
        <v>199.8</v>
      </c>
      <c r="S15" s="16">
        <v>207</v>
      </c>
      <c r="T15" s="16">
        <v>193.8</v>
      </c>
      <c r="U15" s="16">
        <v>186.6</v>
      </c>
      <c r="V15" s="16">
        <v>157.20000000000002</v>
      </c>
      <c r="W15" s="16">
        <v>166.8</v>
      </c>
      <c r="X15" s="16">
        <v>177.6</v>
      </c>
      <c r="Y15" s="16">
        <v>178.20000000000002</v>
      </c>
      <c r="Z15" s="55">
        <v>175.8</v>
      </c>
      <c r="AA15" s="65">
        <v>4528.2</v>
      </c>
    </row>
    <row r="16" spans="1:27" x14ac:dyDescent="0.2">
      <c r="A16" s="7"/>
      <c r="B16" s="8" t="s">
        <v>45</v>
      </c>
      <c r="C16" s="14">
        <v>162.6</v>
      </c>
      <c r="D16" s="15">
        <v>142.80000000000001</v>
      </c>
      <c r="E16" s="15">
        <v>145.20000000000002</v>
      </c>
      <c r="F16" s="15">
        <v>142.20000000000002</v>
      </c>
      <c r="G16" s="15">
        <v>138.6</v>
      </c>
      <c r="H16" s="15">
        <v>138</v>
      </c>
      <c r="I16" s="15">
        <v>142.80000000000001</v>
      </c>
      <c r="J16" s="15">
        <v>154.80000000000001</v>
      </c>
      <c r="K16" s="15">
        <v>148.80000000000001</v>
      </c>
      <c r="L16" s="16">
        <v>148.80000000000001</v>
      </c>
      <c r="M16" s="16">
        <v>155.4</v>
      </c>
      <c r="N16" s="16">
        <v>148.80000000000001</v>
      </c>
      <c r="O16" s="16">
        <v>153</v>
      </c>
      <c r="P16" s="16">
        <v>150</v>
      </c>
      <c r="Q16" s="16">
        <v>146.4</v>
      </c>
      <c r="R16" s="16">
        <v>152.4</v>
      </c>
      <c r="S16" s="16">
        <v>156</v>
      </c>
      <c r="T16" s="16">
        <v>156.6</v>
      </c>
      <c r="U16" s="16">
        <v>153</v>
      </c>
      <c r="V16" s="16">
        <v>165.6</v>
      </c>
      <c r="W16" s="16">
        <v>167.4</v>
      </c>
      <c r="X16" s="16">
        <v>158.4</v>
      </c>
      <c r="Y16" s="16">
        <v>147</v>
      </c>
      <c r="Z16" s="55">
        <v>145.20000000000002</v>
      </c>
      <c r="AA16" s="65">
        <v>3619.8</v>
      </c>
    </row>
    <row r="17" spans="1:27" x14ac:dyDescent="0.2">
      <c r="A17" s="7"/>
      <c r="B17" s="8" t="s">
        <v>46</v>
      </c>
      <c r="C17" s="14">
        <v>15.6</v>
      </c>
      <c r="D17" s="15">
        <v>14.1</v>
      </c>
      <c r="E17" s="15">
        <v>10.8</v>
      </c>
      <c r="F17" s="15">
        <v>6.9</v>
      </c>
      <c r="G17" s="15">
        <v>6.6000000000000005</v>
      </c>
      <c r="H17" s="15">
        <v>6.9</v>
      </c>
      <c r="I17" s="15">
        <v>6.3</v>
      </c>
      <c r="J17" s="15">
        <v>4.8</v>
      </c>
      <c r="K17" s="15">
        <v>4.5</v>
      </c>
      <c r="L17" s="16">
        <v>4.8</v>
      </c>
      <c r="M17" s="16">
        <v>4.8</v>
      </c>
      <c r="N17" s="16">
        <v>4.5</v>
      </c>
      <c r="O17" s="16">
        <v>5.1000000000000005</v>
      </c>
      <c r="P17" s="16">
        <v>4.8</v>
      </c>
      <c r="Q17" s="16">
        <v>5.1000000000000005</v>
      </c>
      <c r="R17" s="16">
        <v>4.5</v>
      </c>
      <c r="S17" s="16">
        <v>4.5</v>
      </c>
      <c r="T17" s="16">
        <v>4.8</v>
      </c>
      <c r="U17" s="16">
        <v>4.8</v>
      </c>
      <c r="V17" s="16">
        <v>4.5</v>
      </c>
      <c r="W17" s="16">
        <v>4.5</v>
      </c>
      <c r="X17" s="16">
        <v>7.5</v>
      </c>
      <c r="Y17" s="16">
        <v>16.2</v>
      </c>
      <c r="Z17" s="55">
        <v>15.3</v>
      </c>
      <c r="AA17" s="65">
        <v>172.2</v>
      </c>
    </row>
    <row r="18" spans="1:27" x14ac:dyDescent="0.2">
      <c r="A18" s="7"/>
      <c r="B18" s="8" t="s">
        <v>47</v>
      </c>
      <c r="C18" s="14">
        <v>30.900000000000002</v>
      </c>
      <c r="D18" s="15">
        <v>26.400000000000002</v>
      </c>
      <c r="E18" s="15">
        <v>26.400000000000002</v>
      </c>
      <c r="F18" s="15">
        <v>26.400000000000002</v>
      </c>
      <c r="G18" s="15">
        <v>25.2</v>
      </c>
      <c r="H18" s="15">
        <v>24.6</v>
      </c>
      <c r="I18" s="15">
        <v>23.400000000000002</v>
      </c>
      <c r="J18" s="15">
        <v>39</v>
      </c>
      <c r="K18" s="15">
        <v>48.6</v>
      </c>
      <c r="L18" s="16">
        <v>50.7</v>
      </c>
      <c r="M18" s="16">
        <v>61.5</v>
      </c>
      <c r="N18" s="16">
        <v>57</v>
      </c>
      <c r="O18" s="16">
        <v>52.2</v>
      </c>
      <c r="P18" s="16">
        <v>57.9</v>
      </c>
      <c r="Q18" s="16">
        <v>58.5</v>
      </c>
      <c r="R18" s="16">
        <v>57.6</v>
      </c>
      <c r="S18" s="16">
        <v>44.7</v>
      </c>
      <c r="T18" s="16">
        <v>27</v>
      </c>
      <c r="U18" s="16">
        <v>28.2</v>
      </c>
      <c r="V18" s="16">
        <v>24.900000000000002</v>
      </c>
      <c r="W18" s="16">
        <v>24.900000000000002</v>
      </c>
      <c r="X18" s="16">
        <v>24.6</v>
      </c>
      <c r="Y18" s="16">
        <v>24.900000000000002</v>
      </c>
      <c r="Z18" s="55">
        <v>24.900000000000002</v>
      </c>
      <c r="AA18" s="65">
        <v>890.40000000000009</v>
      </c>
    </row>
    <row r="19" spans="1:27" x14ac:dyDescent="0.2">
      <c r="A19" s="7"/>
      <c r="B19" s="8" t="s">
        <v>48</v>
      </c>
      <c r="C19" s="14">
        <v>0</v>
      </c>
      <c r="D19" s="15">
        <v>0</v>
      </c>
      <c r="E19" s="15">
        <v>0</v>
      </c>
      <c r="F19" s="15">
        <v>0</v>
      </c>
      <c r="G19" s="15">
        <v>0</v>
      </c>
      <c r="H19" s="15">
        <v>0</v>
      </c>
      <c r="I19" s="15">
        <v>0</v>
      </c>
      <c r="J19" s="15">
        <v>0</v>
      </c>
      <c r="K19" s="15">
        <v>0</v>
      </c>
      <c r="L19" s="16">
        <v>0</v>
      </c>
      <c r="M19" s="16">
        <v>0</v>
      </c>
      <c r="N19" s="16">
        <v>0</v>
      </c>
      <c r="O19" s="16">
        <v>0</v>
      </c>
      <c r="P19" s="16">
        <v>0</v>
      </c>
      <c r="Q19" s="16">
        <v>0</v>
      </c>
      <c r="R19" s="16">
        <v>0</v>
      </c>
      <c r="S19" s="16">
        <v>0</v>
      </c>
      <c r="T19" s="16">
        <v>0</v>
      </c>
      <c r="U19" s="16">
        <v>0</v>
      </c>
      <c r="V19" s="16">
        <v>0</v>
      </c>
      <c r="W19" s="16">
        <v>0</v>
      </c>
      <c r="X19" s="16">
        <v>0</v>
      </c>
      <c r="Y19" s="16">
        <v>0</v>
      </c>
      <c r="Z19" s="55">
        <v>0</v>
      </c>
      <c r="AA19" s="65">
        <v>0</v>
      </c>
    </row>
    <row r="20" spans="1:27" x14ac:dyDescent="0.2">
      <c r="A20" s="7"/>
      <c r="B20" s="8" t="s">
        <v>49</v>
      </c>
      <c r="C20" s="14">
        <v>83</v>
      </c>
      <c r="D20" s="15">
        <v>74.8</v>
      </c>
      <c r="E20" s="15">
        <v>75.600000000000009</v>
      </c>
      <c r="F20" s="15">
        <v>75</v>
      </c>
      <c r="G20" s="15">
        <v>72.400000000000006</v>
      </c>
      <c r="H20" s="15">
        <v>71.600000000000009</v>
      </c>
      <c r="I20" s="15">
        <v>73.2</v>
      </c>
      <c r="J20" s="15">
        <v>75.600000000000009</v>
      </c>
      <c r="K20" s="15">
        <v>75.2</v>
      </c>
      <c r="L20" s="16">
        <v>78</v>
      </c>
      <c r="M20" s="16">
        <v>80.8</v>
      </c>
      <c r="N20" s="16">
        <v>78.8</v>
      </c>
      <c r="O20" s="16">
        <v>80</v>
      </c>
      <c r="P20" s="16">
        <v>79.600000000000009</v>
      </c>
      <c r="Q20" s="16">
        <v>79.2</v>
      </c>
      <c r="R20" s="16">
        <v>77.400000000000006</v>
      </c>
      <c r="S20" s="16">
        <v>75.8</v>
      </c>
      <c r="T20" s="16">
        <v>75.600000000000009</v>
      </c>
      <c r="U20" s="16">
        <v>77.600000000000009</v>
      </c>
      <c r="V20" s="16">
        <v>79.400000000000006</v>
      </c>
      <c r="W20" s="16">
        <v>80.8</v>
      </c>
      <c r="X20" s="16">
        <v>78.400000000000006</v>
      </c>
      <c r="Y20" s="16">
        <v>74.400000000000006</v>
      </c>
      <c r="Z20" s="55">
        <v>74.2</v>
      </c>
      <c r="AA20" s="65">
        <v>1846.4000000000003</v>
      </c>
    </row>
    <row r="21" spans="1:27" x14ac:dyDescent="0.2">
      <c r="A21" s="7"/>
      <c r="B21" s="8" t="s">
        <v>50</v>
      </c>
      <c r="C21" s="14">
        <v>0</v>
      </c>
      <c r="D21" s="15">
        <v>0</v>
      </c>
      <c r="E21" s="15">
        <v>0</v>
      </c>
      <c r="F21" s="15">
        <v>0</v>
      </c>
      <c r="G21" s="15">
        <v>0</v>
      </c>
      <c r="H21" s="15">
        <v>0</v>
      </c>
      <c r="I21" s="15">
        <v>0</v>
      </c>
      <c r="J21" s="15">
        <v>0</v>
      </c>
      <c r="K21" s="15">
        <v>0</v>
      </c>
      <c r="L21" s="16">
        <v>0</v>
      </c>
      <c r="M21" s="16">
        <v>0</v>
      </c>
      <c r="N21" s="16">
        <v>0</v>
      </c>
      <c r="O21" s="16">
        <v>0</v>
      </c>
      <c r="P21" s="16">
        <v>0</v>
      </c>
      <c r="Q21" s="16">
        <v>0</v>
      </c>
      <c r="R21" s="16">
        <v>0</v>
      </c>
      <c r="S21" s="16">
        <v>0</v>
      </c>
      <c r="T21" s="16">
        <v>0</v>
      </c>
      <c r="U21" s="16">
        <v>0</v>
      </c>
      <c r="V21" s="16">
        <v>0</v>
      </c>
      <c r="W21" s="16">
        <v>0</v>
      </c>
      <c r="X21" s="16">
        <v>0</v>
      </c>
      <c r="Y21" s="16">
        <v>0</v>
      </c>
      <c r="Z21" s="55">
        <v>0</v>
      </c>
      <c r="AA21" s="65">
        <v>0</v>
      </c>
    </row>
    <row r="22" spans="1:27" x14ac:dyDescent="0.2">
      <c r="A22" s="7"/>
      <c r="B22" s="8" t="s">
        <v>51</v>
      </c>
      <c r="C22" s="14">
        <v>55.800000000000004</v>
      </c>
      <c r="D22" s="15">
        <v>52.4</v>
      </c>
      <c r="E22" s="15">
        <v>52.800000000000004</v>
      </c>
      <c r="F22" s="15">
        <v>52.800000000000004</v>
      </c>
      <c r="G22" s="15">
        <v>51.4</v>
      </c>
      <c r="H22" s="15">
        <v>50.800000000000004</v>
      </c>
      <c r="I22" s="15">
        <v>50</v>
      </c>
      <c r="J22" s="15">
        <v>54.6</v>
      </c>
      <c r="K22" s="15">
        <v>62</v>
      </c>
      <c r="L22" s="16">
        <v>59.6</v>
      </c>
      <c r="M22" s="16">
        <v>61.2</v>
      </c>
      <c r="N22" s="16">
        <v>57.800000000000004</v>
      </c>
      <c r="O22" s="16">
        <v>55.6</v>
      </c>
      <c r="P22" s="16">
        <v>57.6</v>
      </c>
      <c r="Q22" s="16">
        <v>58.4</v>
      </c>
      <c r="R22" s="16">
        <v>61.800000000000004</v>
      </c>
      <c r="S22" s="16">
        <v>61</v>
      </c>
      <c r="T22" s="16">
        <v>56</v>
      </c>
      <c r="U22" s="16">
        <v>54</v>
      </c>
      <c r="V22" s="16">
        <v>50.2</v>
      </c>
      <c r="W22" s="16">
        <v>49.6</v>
      </c>
      <c r="X22" s="16">
        <v>50.4</v>
      </c>
      <c r="Y22" s="16">
        <v>49.6</v>
      </c>
      <c r="Z22" s="55">
        <v>49.6</v>
      </c>
      <c r="AA22" s="65">
        <v>1314.9999999999998</v>
      </c>
    </row>
    <row r="23" spans="1:27" x14ac:dyDescent="0.2">
      <c r="A23" s="7"/>
      <c r="B23" s="8" t="s">
        <v>52</v>
      </c>
      <c r="C23" s="14">
        <v>104.7</v>
      </c>
      <c r="D23" s="15">
        <v>90.3</v>
      </c>
      <c r="E23" s="15">
        <v>91.5</v>
      </c>
      <c r="F23" s="15">
        <v>90.600000000000009</v>
      </c>
      <c r="G23" s="15">
        <v>87</v>
      </c>
      <c r="H23" s="15">
        <v>85.8</v>
      </c>
      <c r="I23" s="15">
        <v>82.5</v>
      </c>
      <c r="J23" s="15">
        <v>84</v>
      </c>
      <c r="K23" s="15">
        <v>84.3</v>
      </c>
      <c r="L23" s="16">
        <v>84</v>
      </c>
      <c r="M23" s="16">
        <v>84.9</v>
      </c>
      <c r="N23" s="16">
        <v>84.3</v>
      </c>
      <c r="O23" s="16">
        <v>86.4</v>
      </c>
      <c r="P23" s="16">
        <v>84.600000000000009</v>
      </c>
      <c r="Q23" s="16">
        <v>81.900000000000006</v>
      </c>
      <c r="R23" s="16">
        <v>83.4</v>
      </c>
      <c r="S23" s="16">
        <v>93.9</v>
      </c>
      <c r="T23" s="16">
        <v>90.9</v>
      </c>
      <c r="U23" s="16">
        <v>93.600000000000009</v>
      </c>
      <c r="V23" s="16">
        <v>86.100000000000009</v>
      </c>
      <c r="W23" s="16">
        <v>86.4</v>
      </c>
      <c r="X23" s="16">
        <v>88.2</v>
      </c>
      <c r="Y23" s="16">
        <v>86.4</v>
      </c>
      <c r="Z23" s="55">
        <v>86.7</v>
      </c>
      <c r="AA23" s="65">
        <v>2102.4</v>
      </c>
    </row>
    <row r="24" spans="1:27" x14ac:dyDescent="0.2">
      <c r="A24" s="7"/>
      <c r="B24" s="8" t="s">
        <v>53</v>
      </c>
      <c r="C24" s="14">
        <v>0</v>
      </c>
      <c r="D24" s="15">
        <v>0</v>
      </c>
      <c r="E24" s="15">
        <v>0</v>
      </c>
      <c r="F24" s="15">
        <v>0</v>
      </c>
      <c r="G24" s="15">
        <v>0</v>
      </c>
      <c r="H24" s="15">
        <v>0</v>
      </c>
      <c r="I24" s="15">
        <v>0</v>
      </c>
      <c r="J24" s="15">
        <v>0</v>
      </c>
      <c r="K24" s="15">
        <v>0</v>
      </c>
      <c r="L24" s="16">
        <v>0</v>
      </c>
      <c r="M24" s="16">
        <v>0</v>
      </c>
      <c r="N24" s="16">
        <v>0</v>
      </c>
      <c r="O24" s="16">
        <v>0</v>
      </c>
      <c r="P24" s="16">
        <v>0</v>
      </c>
      <c r="Q24" s="16">
        <v>0</v>
      </c>
      <c r="R24" s="16">
        <v>0</v>
      </c>
      <c r="S24" s="16">
        <v>0</v>
      </c>
      <c r="T24" s="16">
        <v>0</v>
      </c>
      <c r="U24" s="16">
        <v>0</v>
      </c>
      <c r="V24" s="16">
        <v>0</v>
      </c>
      <c r="W24" s="16">
        <v>0</v>
      </c>
      <c r="X24" s="16">
        <v>0</v>
      </c>
      <c r="Y24" s="16">
        <v>0</v>
      </c>
      <c r="Z24" s="55">
        <v>0</v>
      </c>
      <c r="AA24" s="65">
        <v>0</v>
      </c>
    </row>
    <row r="25" spans="1:27" x14ac:dyDescent="0.2">
      <c r="A25" s="7"/>
      <c r="B25" s="8" t="s">
        <v>54</v>
      </c>
      <c r="C25" s="14">
        <v>0</v>
      </c>
      <c r="D25" s="15">
        <v>0</v>
      </c>
      <c r="E25" s="15">
        <v>0.1</v>
      </c>
      <c r="F25" s="15">
        <v>0</v>
      </c>
      <c r="G25" s="15">
        <v>0</v>
      </c>
      <c r="H25" s="15">
        <v>0</v>
      </c>
      <c r="I25" s="15">
        <v>0</v>
      </c>
      <c r="J25" s="15">
        <v>0.1</v>
      </c>
      <c r="K25" s="15">
        <v>0</v>
      </c>
      <c r="L25" s="16">
        <v>0</v>
      </c>
      <c r="M25" s="16">
        <v>0.1</v>
      </c>
      <c r="N25" s="16">
        <v>0</v>
      </c>
      <c r="O25" s="16">
        <v>0.1</v>
      </c>
      <c r="P25" s="16">
        <v>0.2</v>
      </c>
      <c r="Q25" s="16">
        <v>0.1</v>
      </c>
      <c r="R25" s="16">
        <v>0</v>
      </c>
      <c r="S25" s="16">
        <v>0.1</v>
      </c>
      <c r="T25" s="16">
        <v>0</v>
      </c>
      <c r="U25" s="16">
        <v>0.1</v>
      </c>
      <c r="V25" s="16">
        <v>0</v>
      </c>
      <c r="W25" s="16">
        <v>0.1</v>
      </c>
      <c r="X25" s="16">
        <v>0.1</v>
      </c>
      <c r="Y25" s="16">
        <v>0</v>
      </c>
      <c r="Z25" s="55">
        <v>0</v>
      </c>
      <c r="AA25" s="65">
        <v>1.1000000000000001</v>
      </c>
    </row>
    <row r="26" spans="1:27" x14ac:dyDescent="0.2">
      <c r="A26" s="7"/>
      <c r="B26" s="8" t="s">
        <v>55</v>
      </c>
      <c r="C26" s="14">
        <v>65.400000000000006</v>
      </c>
      <c r="D26" s="15">
        <v>53.4</v>
      </c>
      <c r="E26" s="15">
        <v>52.800000000000004</v>
      </c>
      <c r="F26" s="15">
        <v>52.2</v>
      </c>
      <c r="G26" s="15">
        <v>50.2</v>
      </c>
      <c r="H26" s="15">
        <v>47.4</v>
      </c>
      <c r="I26" s="15">
        <v>46</v>
      </c>
      <c r="J26" s="15">
        <v>47.2</v>
      </c>
      <c r="K26" s="15">
        <v>48.800000000000004</v>
      </c>
      <c r="L26" s="16">
        <v>49.4</v>
      </c>
      <c r="M26" s="16">
        <v>49.2</v>
      </c>
      <c r="N26" s="16">
        <v>48.4</v>
      </c>
      <c r="O26" s="16">
        <v>52.6</v>
      </c>
      <c r="P26" s="16">
        <v>47.2</v>
      </c>
      <c r="Q26" s="16">
        <v>48.800000000000004</v>
      </c>
      <c r="R26" s="16">
        <v>49</v>
      </c>
      <c r="S26" s="16">
        <v>48</v>
      </c>
      <c r="T26" s="16">
        <v>47.6</v>
      </c>
      <c r="U26" s="16">
        <v>49.800000000000004</v>
      </c>
      <c r="V26" s="16">
        <v>44.6</v>
      </c>
      <c r="W26" s="16">
        <v>44.4</v>
      </c>
      <c r="X26" s="16">
        <v>47.4</v>
      </c>
      <c r="Y26" s="16">
        <v>48</v>
      </c>
      <c r="Z26" s="55">
        <v>47.4</v>
      </c>
      <c r="AA26" s="65">
        <v>1185.2000000000003</v>
      </c>
    </row>
    <row r="27" spans="1:27" x14ac:dyDescent="0.2">
      <c r="A27" s="7"/>
      <c r="B27" s="8" t="s">
        <v>56</v>
      </c>
      <c r="C27" s="14">
        <v>0</v>
      </c>
      <c r="D27" s="15">
        <v>0</v>
      </c>
      <c r="E27" s="15">
        <v>0</v>
      </c>
      <c r="F27" s="15">
        <v>0</v>
      </c>
      <c r="G27" s="15">
        <v>0</v>
      </c>
      <c r="H27" s="15">
        <v>0</v>
      </c>
      <c r="I27" s="15">
        <v>0</v>
      </c>
      <c r="J27" s="15">
        <v>0</v>
      </c>
      <c r="K27" s="15">
        <v>0</v>
      </c>
      <c r="L27" s="16">
        <v>0</v>
      </c>
      <c r="M27" s="16">
        <v>0</v>
      </c>
      <c r="N27" s="16">
        <v>0</v>
      </c>
      <c r="O27" s="16">
        <v>0</v>
      </c>
      <c r="P27" s="16">
        <v>0</v>
      </c>
      <c r="Q27" s="16">
        <v>0</v>
      </c>
      <c r="R27" s="16">
        <v>0</v>
      </c>
      <c r="S27" s="16">
        <v>0</v>
      </c>
      <c r="T27" s="16">
        <v>0</v>
      </c>
      <c r="U27" s="16">
        <v>0</v>
      </c>
      <c r="V27" s="16">
        <v>0</v>
      </c>
      <c r="W27" s="16">
        <v>0</v>
      </c>
      <c r="X27" s="16">
        <v>0</v>
      </c>
      <c r="Y27" s="16">
        <v>0</v>
      </c>
      <c r="Z27" s="55">
        <v>0</v>
      </c>
      <c r="AA27" s="65">
        <v>0</v>
      </c>
    </row>
    <row r="28" spans="1:27" x14ac:dyDescent="0.2">
      <c r="A28" s="7"/>
      <c r="B28" s="8" t="s">
        <v>57</v>
      </c>
      <c r="C28" s="14">
        <v>0</v>
      </c>
      <c r="D28" s="15">
        <v>0</v>
      </c>
      <c r="E28" s="15">
        <v>0</v>
      </c>
      <c r="F28" s="15">
        <v>0</v>
      </c>
      <c r="G28" s="15">
        <v>3.3000000000000003</v>
      </c>
      <c r="H28" s="15">
        <v>861.30000000000007</v>
      </c>
      <c r="I28" s="15">
        <v>1976.7</v>
      </c>
      <c r="J28" s="15">
        <v>1778.7</v>
      </c>
      <c r="K28" s="15">
        <v>947.1</v>
      </c>
      <c r="L28" s="16">
        <v>442.2</v>
      </c>
      <c r="M28" s="16">
        <v>273.90000000000003</v>
      </c>
      <c r="N28" s="16">
        <v>458.7</v>
      </c>
      <c r="O28" s="16">
        <v>188.1</v>
      </c>
      <c r="P28" s="16">
        <v>0</v>
      </c>
      <c r="Q28" s="16">
        <v>33</v>
      </c>
      <c r="R28" s="16">
        <v>290.40000000000003</v>
      </c>
      <c r="S28" s="16">
        <v>151.80000000000001</v>
      </c>
      <c r="T28" s="16">
        <v>300.3</v>
      </c>
      <c r="U28" s="16">
        <v>402.6</v>
      </c>
      <c r="V28" s="16">
        <v>1234.2</v>
      </c>
      <c r="W28" s="16">
        <v>1349.7</v>
      </c>
      <c r="X28" s="16">
        <v>996.6</v>
      </c>
      <c r="Y28" s="16">
        <v>1461.9</v>
      </c>
      <c r="Z28" s="55">
        <v>1184.7</v>
      </c>
      <c r="AA28" s="65">
        <v>14335.200000000003</v>
      </c>
    </row>
    <row r="29" spans="1:27" x14ac:dyDescent="0.2">
      <c r="A29" s="7"/>
      <c r="B29" s="8" t="s">
        <v>58</v>
      </c>
      <c r="C29" s="14">
        <v>1415.7</v>
      </c>
      <c r="D29" s="15">
        <v>1065.9000000000001</v>
      </c>
      <c r="E29" s="15">
        <v>1046.0999999999999</v>
      </c>
      <c r="F29" s="15">
        <v>966.9</v>
      </c>
      <c r="G29" s="15">
        <v>719.4</v>
      </c>
      <c r="H29" s="15">
        <v>79.2</v>
      </c>
      <c r="I29" s="15">
        <v>0</v>
      </c>
      <c r="J29" s="15">
        <v>0</v>
      </c>
      <c r="K29" s="15">
        <v>0</v>
      </c>
      <c r="L29" s="16">
        <v>0</v>
      </c>
      <c r="M29" s="16">
        <v>46.2</v>
      </c>
      <c r="N29" s="16">
        <v>9.9</v>
      </c>
      <c r="O29" s="16">
        <v>161.70000000000002</v>
      </c>
      <c r="P29" s="16">
        <v>633.6</v>
      </c>
      <c r="Q29" s="16">
        <v>396</v>
      </c>
      <c r="R29" s="16">
        <v>174.9</v>
      </c>
      <c r="S29" s="16">
        <v>151.80000000000001</v>
      </c>
      <c r="T29" s="16">
        <v>49.5</v>
      </c>
      <c r="U29" s="16">
        <v>16.5</v>
      </c>
      <c r="V29" s="16">
        <v>0</v>
      </c>
      <c r="W29" s="16">
        <v>0</v>
      </c>
      <c r="X29" s="16">
        <v>0</v>
      </c>
      <c r="Y29" s="16">
        <v>0</v>
      </c>
      <c r="Z29" s="55">
        <v>0</v>
      </c>
      <c r="AA29" s="65">
        <v>6933.2999999999993</v>
      </c>
    </row>
    <row r="30" spans="1:27" x14ac:dyDescent="0.2">
      <c r="A30" s="7"/>
      <c r="B30" s="8" t="s">
        <v>59</v>
      </c>
      <c r="C30" s="14">
        <v>633.6</v>
      </c>
      <c r="D30" s="15">
        <v>554.4</v>
      </c>
      <c r="E30" s="15">
        <v>534.6</v>
      </c>
      <c r="F30" s="15">
        <v>528</v>
      </c>
      <c r="G30" s="15">
        <v>501.6</v>
      </c>
      <c r="H30" s="15">
        <v>508.2</v>
      </c>
      <c r="I30" s="15">
        <v>514.79999999999995</v>
      </c>
      <c r="J30" s="15">
        <v>587.4</v>
      </c>
      <c r="K30" s="15">
        <v>679.80000000000007</v>
      </c>
      <c r="L30" s="16">
        <v>679.80000000000007</v>
      </c>
      <c r="M30" s="16">
        <v>679.80000000000007</v>
      </c>
      <c r="N30" s="16">
        <v>653.4</v>
      </c>
      <c r="O30" s="16">
        <v>646.80000000000007</v>
      </c>
      <c r="P30" s="16">
        <v>633.6</v>
      </c>
      <c r="Q30" s="16">
        <v>627</v>
      </c>
      <c r="R30" s="16">
        <v>633.6</v>
      </c>
      <c r="S30" s="16">
        <v>640.20000000000005</v>
      </c>
      <c r="T30" s="16">
        <v>594</v>
      </c>
      <c r="U30" s="16">
        <v>580.80000000000007</v>
      </c>
      <c r="V30" s="16">
        <v>528</v>
      </c>
      <c r="W30" s="16">
        <v>528</v>
      </c>
      <c r="X30" s="16">
        <v>541.20000000000005</v>
      </c>
      <c r="Y30" s="16">
        <v>541.20000000000005</v>
      </c>
      <c r="Z30" s="55">
        <v>541.20000000000005</v>
      </c>
      <c r="AA30" s="65">
        <v>14091.000000000002</v>
      </c>
    </row>
    <row r="31" spans="1:27" x14ac:dyDescent="0.2">
      <c r="A31" s="7"/>
      <c r="B31" s="8" t="s">
        <v>60</v>
      </c>
      <c r="C31" s="14">
        <v>1108.8</v>
      </c>
      <c r="D31" s="15">
        <v>990</v>
      </c>
      <c r="E31" s="15">
        <v>983.4</v>
      </c>
      <c r="F31" s="15">
        <v>970.2</v>
      </c>
      <c r="G31" s="15">
        <v>943.80000000000007</v>
      </c>
      <c r="H31" s="15">
        <v>963.6</v>
      </c>
      <c r="I31" s="15">
        <v>1042.8</v>
      </c>
      <c r="J31" s="15">
        <v>1141.8</v>
      </c>
      <c r="K31" s="15">
        <v>1148.4000000000001</v>
      </c>
      <c r="L31" s="16">
        <v>1155</v>
      </c>
      <c r="M31" s="16">
        <v>1155</v>
      </c>
      <c r="N31" s="16">
        <v>1128.6000000000001</v>
      </c>
      <c r="O31" s="16">
        <v>1155</v>
      </c>
      <c r="P31" s="16">
        <v>1115.4000000000001</v>
      </c>
      <c r="Q31" s="16">
        <v>1095.6000000000001</v>
      </c>
      <c r="R31" s="16">
        <v>1102.2</v>
      </c>
      <c r="S31" s="16">
        <v>1148.4000000000001</v>
      </c>
      <c r="T31" s="16">
        <v>1161.6000000000001</v>
      </c>
      <c r="U31" s="16">
        <v>1168.2</v>
      </c>
      <c r="V31" s="16">
        <v>1214.4000000000001</v>
      </c>
      <c r="W31" s="16">
        <v>1188</v>
      </c>
      <c r="X31" s="16">
        <v>1128.6000000000001</v>
      </c>
      <c r="Y31" s="16">
        <v>1042.8</v>
      </c>
      <c r="Z31" s="55">
        <v>1003.2</v>
      </c>
      <c r="AA31" s="65">
        <v>26254.800000000003</v>
      </c>
    </row>
    <row r="32" spans="1:27" x14ac:dyDescent="0.2">
      <c r="A32" s="7"/>
      <c r="B32" s="8" t="s">
        <v>61</v>
      </c>
      <c r="C32" s="14">
        <v>405.90000000000003</v>
      </c>
      <c r="D32" s="15">
        <v>821.7</v>
      </c>
      <c r="E32" s="15">
        <v>831.6</v>
      </c>
      <c r="F32" s="15">
        <v>940.5</v>
      </c>
      <c r="G32" s="15">
        <v>1260.6000000000001</v>
      </c>
      <c r="H32" s="15">
        <v>2336.4</v>
      </c>
      <c r="I32" s="15">
        <v>3379.2000000000003</v>
      </c>
      <c r="J32" s="15">
        <v>3039.3</v>
      </c>
      <c r="K32" s="15">
        <v>1989.9</v>
      </c>
      <c r="L32" s="16">
        <v>1551</v>
      </c>
      <c r="M32" s="16">
        <v>1412.4</v>
      </c>
      <c r="N32" s="16">
        <v>1673.1000000000001</v>
      </c>
      <c r="O32" s="16">
        <v>1389.3</v>
      </c>
      <c r="P32" s="16">
        <v>937.2</v>
      </c>
      <c r="Q32" s="16">
        <v>1188</v>
      </c>
      <c r="R32" s="16">
        <v>1580.7</v>
      </c>
      <c r="S32" s="16">
        <v>1405.8</v>
      </c>
      <c r="T32" s="16">
        <v>1593.9</v>
      </c>
      <c r="U32" s="16">
        <v>1666.5</v>
      </c>
      <c r="V32" s="16">
        <v>2448.6</v>
      </c>
      <c r="W32" s="16">
        <v>2623.5</v>
      </c>
      <c r="X32" s="16">
        <v>2316.6</v>
      </c>
      <c r="Y32" s="16">
        <v>2907.3</v>
      </c>
      <c r="Z32" s="55">
        <v>2663.1</v>
      </c>
      <c r="AA32" s="65">
        <v>42362.1</v>
      </c>
    </row>
    <row r="33" spans="1:27" x14ac:dyDescent="0.2">
      <c r="A33" s="7"/>
      <c r="B33" s="8" t="s">
        <v>62</v>
      </c>
      <c r="C33" s="14">
        <v>214.5</v>
      </c>
      <c r="D33" s="15">
        <v>0</v>
      </c>
      <c r="E33" s="15">
        <v>0</v>
      </c>
      <c r="F33" s="15">
        <v>0</v>
      </c>
      <c r="G33" s="15">
        <v>0</v>
      </c>
      <c r="H33" s="15">
        <v>0</v>
      </c>
      <c r="I33" s="15">
        <v>0</v>
      </c>
      <c r="J33" s="15">
        <v>0</v>
      </c>
      <c r="K33" s="15">
        <v>0</v>
      </c>
      <c r="L33" s="16">
        <v>0</v>
      </c>
      <c r="M33" s="16">
        <v>0</v>
      </c>
      <c r="N33" s="16">
        <v>0</v>
      </c>
      <c r="O33" s="16">
        <v>0</v>
      </c>
      <c r="P33" s="16">
        <v>0</v>
      </c>
      <c r="Q33" s="16">
        <v>0</v>
      </c>
      <c r="R33" s="16">
        <v>0</v>
      </c>
      <c r="S33" s="16">
        <v>0</v>
      </c>
      <c r="T33" s="16">
        <v>0</v>
      </c>
      <c r="U33" s="16">
        <v>0</v>
      </c>
      <c r="V33" s="16">
        <v>0</v>
      </c>
      <c r="W33" s="16">
        <v>0</v>
      </c>
      <c r="X33" s="16">
        <v>0</v>
      </c>
      <c r="Y33" s="16">
        <v>0</v>
      </c>
      <c r="Z33" s="55">
        <v>0</v>
      </c>
      <c r="AA33" s="65">
        <v>214.5</v>
      </c>
    </row>
    <row r="34" spans="1:27" x14ac:dyDescent="0.2">
      <c r="A34" s="7"/>
      <c r="B34" s="8" t="s">
        <v>63</v>
      </c>
      <c r="C34" s="14">
        <v>828.30000000000007</v>
      </c>
      <c r="D34" s="15">
        <v>620.4</v>
      </c>
      <c r="E34" s="15">
        <v>561</v>
      </c>
      <c r="F34" s="15">
        <v>481.8</v>
      </c>
      <c r="G34" s="15">
        <v>217.8</v>
      </c>
      <c r="H34" s="15">
        <v>16.5</v>
      </c>
      <c r="I34" s="15">
        <v>0</v>
      </c>
      <c r="J34" s="15">
        <v>0</v>
      </c>
      <c r="K34" s="15">
        <v>0</v>
      </c>
      <c r="L34" s="16">
        <v>0</v>
      </c>
      <c r="M34" s="16">
        <v>0</v>
      </c>
      <c r="N34" s="16">
        <v>0</v>
      </c>
      <c r="O34" s="16">
        <v>3.3000000000000003</v>
      </c>
      <c r="P34" s="16">
        <v>33</v>
      </c>
      <c r="Q34" s="16">
        <v>39.6</v>
      </c>
      <c r="R34" s="16">
        <v>6.6000000000000005</v>
      </c>
      <c r="S34" s="16">
        <v>3.3000000000000003</v>
      </c>
      <c r="T34" s="16">
        <v>6.6000000000000005</v>
      </c>
      <c r="U34" s="16">
        <v>0</v>
      </c>
      <c r="V34" s="16">
        <v>0</v>
      </c>
      <c r="W34" s="16">
        <v>0</v>
      </c>
      <c r="X34" s="16">
        <v>0</v>
      </c>
      <c r="Y34" s="16">
        <v>0</v>
      </c>
      <c r="Z34" s="55">
        <v>0</v>
      </c>
      <c r="AA34" s="65">
        <v>2818.2000000000003</v>
      </c>
    </row>
    <row r="35" spans="1:27" x14ac:dyDescent="0.2">
      <c r="A35" s="7"/>
      <c r="B35" s="8" t="s">
        <v>64</v>
      </c>
      <c r="C35" s="14">
        <v>16.5</v>
      </c>
      <c r="D35" s="15">
        <v>6.6000000000000005</v>
      </c>
      <c r="E35" s="15">
        <v>6.6000000000000005</v>
      </c>
      <c r="F35" s="15">
        <v>16.5</v>
      </c>
      <c r="G35" s="15">
        <v>244.20000000000002</v>
      </c>
      <c r="H35" s="15">
        <v>1320</v>
      </c>
      <c r="I35" s="15">
        <v>2498.1</v>
      </c>
      <c r="J35" s="15">
        <v>2376</v>
      </c>
      <c r="K35" s="15">
        <v>1587.3</v>
      </c>
      <c r="L35" s="16">
        <v>1145.1000000000001</v>
      </c>
      <c r="M35" s="16">
        <v>983.4</v>
      </c>
      <c r="N35" s="16">
        <v>1155</v>
      </c>
      <c r="O35" s="16">
        <v>795.30000000000007</v>
      </c>
      <c r="P35" s="16">
        <v>290.40000000000003</v>
      </c>
      <c r="Q35" s="16">
        <v>468.6</v>
      </c>
      <c r="R35" s="16">
        <v>854.7</v>
      </c>
      <c r="S35" s="16">
        <v>755.7</v>
      </c>
      <c r="T35" s="16">
        <v>924</v>
      </c>
      <c r="U35" s="16">
        <v>1023</v>
      </c>
      <c r="V35" s="16">
        <v>1745.7</v>
      </c>
      <c r="W35" s="16">
        <v>1877.7</v>
      </c>
      <c r="X35" s="16">
        <v>1541.1000000000001</v>
      </c>
      <c r="Y35" s="16">
        <v>1999.8</v>
      </c>
      <c r="Z35" s="55">
        <v>1709.4</v>
      </c>
      <c r="AA35" s="65">
        <v>25340.7</v>
      </c>
    </row>
    <row r="36" spans="1:27" x14ac:dyDescent="0.2">
      <c r="A36" s="7"/>
      <c r="B36" s="8" t="s">
        <v>65</v>
      </c>
      <c r="C36" s="14">
        <v>0</v>
      </c>
      <c r="D36" s="15">
        <v>0</v>
      </c>
      <c r="E36" s="15">
        <v>0</v>
      </c>
      <c r="F36" s="15">
        <v>0</v>
      </c>
      <c r="G36" s="15">
        <v>0</v>
      </c>
      <c r="H36" s="15">
        <v>0</v>
      </c>
      <c r="I36" s="15">
        <v>0</v>
      </c>
      <c r="J36" s="15">
        <v>0</v>
      </c>
      <c r="K36" s="15">
        <v>0</v>
      </c>
      <c r="L36" s="16">
        <v>0</v>
      </c>
      <c r="M36" s="16">
        <v>0</v>
      </c>
      <c r="N36" s="16">
        <v>0</v>
      </c>
      <c r="O36" s="16">
        <v>0</v>
      </c>
      <c r="P36" s="16">
        <v>0</v>
      </c>
      <c r="Q36" s="16">
        <v>0</v>
      </c>
      <c r="R36" s="16">
        <v>0</v>
      </c>
      <c r="S36" s="16">
        <v>0</v>
      </c>
      <c r="T36" s="16">
        <v>0</v>
      </c>
      <c r="U36" s="16">
        <v>0</v>
      </c>
      <c r="V36" s="16">
        <v>0</v>
      </c>
      <c r="W36" s="16">
        <v>0</v>
      </c>
      <c r="X36" s="16">
        <v>0</v>
      </c>
      <c r="Y36" s="16">
        <v>0</v>
      </c>
      <c r="Z36" s="55">
        <v>0</v>
      </c>
      <c r="AA36" s="65">
        <v>0</v>
      </c>
    </row>
    <row r="37" spans="1:27" x14ac:dyDescent="0.2">
      <c r="A37" s="7"/>
      <c r="B37" s="8" t="s">
        <v>66</v>
      </c>
      <c r="C37" s="14">
        <v>2593.8000000000002</v>
      </c>
      <c r="D37" s="15">
        <v>2570.7000000000003</v>
      </c>
      <c r="E37" s="15">
        <v>2590.5</v>
      </c>
      <c r="F37" s="15">
        <v>2603.7000000000003</v>
      </c>
      <c r="G37" s="15">
        <v>2603.7000000000003</v>
      </c>
      <c r="H37" s="15">
        <v>2603.7000000000003</v>
      </c>
      <c r="I37" s="15">
        <v>2531.1</v>
      </c>
      <c r="J37" s="15">
        <v>2484.9</v>
      </c>
      <c r="K37" s="15">
        <v>2306.7000000000003</v>
      </c>
      <c r="L37" s="16">
        <v>2329.8000000000002</v>
      </c>
      <c r="M37" s="16">
        <v>2376</v>
      </c>
      <c r="N37" s="16">
        <v>2412.3000000000002</v>
      </c>
      <c r="O37" s="16">
        <v>2498.1</v>
      </c>
      <c r="P37" s="16">
        <v>2422.2000000000003</v>
      </c>
      <c r="Q37" s="16">
        <v>2508</v>
      </c>
      <c r="R37" s="16">
        <v>2554.2000000000003</v>
      </c>
      <c r="S37" s="16">
        <v>2537.7000000000003</v>
      </c>
      <c r="T37" s="16">
        <v>2541</v>
      </c>
      <c r="U37" s="16">
        <v>2494.8000000000002</v>
      </c>
      <c r="V37" s="16">
        <v>2527.8000000000002</v>
      </c>
      <c r="W37" s="16">
        <v>2554.2000000000003</v>
      </c>
      <c r="X37" s="16">
        <v>2557.5</v>
      </c>
      <c r="Y37" s="16">
        <v>2570.7000000000003</v>
      </c>
      <c r="Z37" s="55">
        <v>2574</v>
      </c>
      <c r="AA37" s="65">
        <v>60347.099999999991</v>
      </c>
    </row>
    <row r="38" spans="1:27" x14ac:dyDescent="0.2">
      <c r="A38" s="7"/>
      <c r="B38" s="8" t="s">
        <v>67</v>
      </c>
      <c r="C38" s="14">
        <v>0</v>
      </c>
      <c r="D38" s="15">
        <v>0</v>
      </c>
      <c r="E38" s="15">
        <v>0</v>
      </c>
      <c r="F38" s="15">
        <v>0</v>
      </c>
      <c r="G38" s="15">
        <v>0</v>
      </c>
      <c r="H38" s="15">
        <v>0</v>
      </c>
      <c r="I38" s="15">
        <v>0</v>
      </c>
      <c r="J38" s="15">
        <v>0</v>
      </c>
      <c r="K38" s="15">
        <v>0</v>
      </c>
      <c r="L38" s="16">
        <v>0</v>
      </c>
      <c r="M38" s="16">
        <v>0</v>
      </c>
      <c r="N38" s="16">
        <v>0</v>
      </c>
      <c r="O38" s="16">
        <v>0</v>
      </c>
      <c r="P38" s="16">
        <v>0</v>
      </c>
      <c r="Q38" s="16">
        <v>0</v>
      </c>
      <c r="R38" s="16">
        <v>0</v>
      </c>
      <c r="S38" s="16">
        <v>0</v>
      </c>
      <c r="T38" s="16">
        <v>0</v>
      </c>
      <c r="U38" s="16">
        <v>0</v>
      </c>
      <c r="V38" s="16">
        <v>0</v>
      </c>
      <c r="W38" s="16">
        <v>0</v>
      </c>
      <c r="X38" s="16">
        <v>0</v>
      </c>
      <c r="Y38" s="16">
        <v>0</v>
      </c>
      <c r="Z38" s="55">
        <v>0</v>
      </c>
      <c r="AA38" s="65">
        <v>0</v>
      </c>
    </row>
    <row r="39" spans="1:27" x14ac:dyDescent="0.2">
      <c r="A39" s="7"/>
      <c r="B39" s="8" t="s">
        <v>68</v>
      </c>
      <c r="C39" s="14">
        <v>147</v>
      </c>
      <c r="D39" s="15">
        <v>121.8</v>
      </c>
      <c r="E39" s="15">
        <v>123.9</v>
      </c>
      <c r="F39" s="15">
        <v>119.7</v>
      </c>
      <c r="G39" s="15">
        <v>117.60000000000001</v>
      </c>
      <c r="H39" s="15">
        <v>113.4</v>
      </c>
      <c r="I39" s="15">
        <v>117.60000000000001</v>
      </c>
      <c r="J39" s="15">
        <v>123.9</v>
      </c>
      <c r="K39" s="15">
        <v>117.60000000000001</v>
      </c>
      <c r="L39" s="16">
        <v>119.7</v>
      </c>
      <c r="M39" s="16">
        <v>123.9</v>
      </c>
      <c r="N39" s="16">
        <v>121.8</v>
      </c>
      <c r="O39" s="16">
        <v>128.1</v>
      </c>
      <c r="P39" s="16">
        <v>119.7</v>
      </c>
      <c r="Q39" s="16">
        <v>119.7</v>
      </c>
      <c r="R39" s="16">
        <v>121.8</v>
      </c>
      <c r="S39" s="16">
        <v>121.8</v>
      </c>
      <c r="T39" s="16">
        <v>126</v>
      </c>
      <c r="U39" s="16">
        <v>126</v>
      </c>
      <c r="V39" s="16">
        <v>132.30000000000001</v>
      </c>
      <c r="W39" s="16">
        <v>134.4</v>
      </c>
      <c r="X39" s="16">
        <v>128.1</v>
      </c>
      <c r="Y39" s="16">
        <v>117.60000000000001</v>
      </c>
      <c r="Z39" s="55">
        <v>117.60000000000001</v>
      </c>
      <c r="AA39" s="65">
        <v>2961</v>
      </c>
    </row>
    <row r="40" spans="1:27" x14ac:dyDescent="0.2">
      <c r="A40" s="7"/>
      <c r="B40" s="8" t="s">
        <v>69</v>
      </c>
      <c r="C40" s="14">
        <v>56</v>
      </c>
      <c r="D40" s="15">
        <v>47.6</v>
      </c>
      <c r="E40" s="15">
        <v>46.2</v>
      </c>
      <c r="F40" s="15">
        <v>44.800000000000004</v>
      </c>
      <c r="G40" s="15">
        <v>44.800000000000004</v>
      </c>
      <c r="H40" s="15">
        <v>40.6</v>
      </c>
      <c r="I40" s="15">
        <v>43.4</v>
      </c>
      <c r="J40" s="15">
        <v>46.2</v>
      </c>
      <c r="K40" s="15">
        <v>49</v>
      </c>
      <c r="L40" s="16">
        <v>50.4</v>
      </c>
      <c r="M40" s="16">
        <v>53.2</v>
      </c>
      <c r="N40" s="16">
        <v>50.4</v>
      </c>
      <c r="O40" s="16">
        <v>54.6</v>
      </c>
      <c r="P40" s="16">
        <v>42</v>
      </c>
      <c r="Q40" s="16">
        <v>46.2</v>
      </c>
      <c r="R40" s="16">
        <v>46.2</v>
      </c>
      <c r="S40" s="16">
        <v>44.800000000000004</v>
      </c>
      <c r="T40" s="16">
        <v>40.6</v>
      </c>
      <c r="U40" s="16">
        <v>43.4</v>
      </c>
      <c r="V40" s="16">
        <v>47.6</v>
      </c>
      <c r="W40" s="16">
        <v>49</v>
      </c>
      <c r="X40" s="16">
        <v>44.800000000000004</v>
      </c>
      <c r="Y40" s="16">
        <v>40.6</v>
      </c>
      <c r="Z40" s="55">
        <v>42</v>
      </c>
      <c r="AA40" s="65">
        <v>1114.4000000000001</v>
      </c>
    </row>
    <row r="41" spans="1:27" s="63" customFormat="1" ht="16.5" thickBot="1" x14ac:dyDescent="0.3">
      <c r="A41" s="58"/>
      <c r="B41" s="59" t="s">
        <v>2</v>
      </c>
      <c r="C41" s="60">
        <f>SUM(C8:C40)</f>
        <v>9704.9480000000003</v>
      </c>
      <c r="D41" s="60">
        <f>SUM(D8:D40)</f>
        <v>8811.5239999999994</v>
      </c>
      <c r="E41" s="60">
        <f>SUM(E8:E40)</f>
        <v>8729.5239999999994</v>
      </c>
      <c r="F41" s="60">
        <f>SUM(F8:F40)</f>
        <v>8644.2240000000002</v>
      </c>
      <c r="G41" s="60">
        <f>SUM(G8:G40)</f>
        <v>8547.4</v>
      </c>
      <c r="H41" s="60">
        <f>SUM(H8:H40)</f>
        <v>10712.800000000001</v>
      </c>
      <c r="I41" s="60">
        <f>SUM(I8:I40)</f>
        <v>13989.276000000002</v>
      </c>
      <c r="J41" s="60">
        <f>SUM(J8:J40)</f>
        <v>13602.276</v>
      </c>
      <c r="K41" s="60">
        <f>SUM(K8:K40)</f>
        <v>10984.2</v>
      </c>
      <c r="L41" s="60">
        <f>SUM(L8:L40)</f>
        <v>9652.4760000000006</v>
      </c>
      <c r="M41" s="60">
        <f>SUM(M8:M40)</f>
        <v>9314.9</v>
      </c>
      <c r="N41" s="60">
        <f>SUM(N8:N40)</f>
        <v>9817.1999999999989</v>
      </c>
      <c r="O41" s="60">
        <f>SUM(O8:O40)</f>
        <v>9197.7240000000002</v>
      </c>
      <c r="P41" s="60">
        <f>SUM(P8:P40)</f>
        <v>8339.1999999999989</v>
      </c>
      <c r="Q41" s="60">
        <f>SUM(Q8:Q40)</f>
        <v>8617.1000000000022</v>
      </c>
      <c r="R41" s="60">
        <f>SUM(R8:R40)</f>
        <v>9483.1759999999995</v>
      </c>
      <c r="S41" s="60">
        <f>SUM(S8:S40)</f>
        <v>9083.2999999999993</v>
      </c>
      <c r="T41" s="60">
        <f>SUM(T8:T40)</f>
        <v>9380.4000000000015</v>
      </c>
      <c r="U41" s="60">
        <f>SUM(U8:U40)</f>
        <v>9570.5239999999994</v>
      </c>
      <c r="V41" s="60">
        <f>SUM(V8:V40)</f>
        <v>11900.276</v>
      </c>
      <c r="W41" s="60">
        <f>SUM(W8:W40)</f>
        <v>12340.776</v>
      </c>
      <c r="X41" s="60">
        <f>SUM(X8:X40)</f>
        <v>11274.5</v>
      </c>
      <c r="Y41" s="60">
        <f>SUM(Y8:Y40)</f>
        <v>12644.800000000001</v>
      </c>
      <c r="Z41" s="61">
        <f>SUM(Z8:Z40)</f>
        <v>11790.876</v>
      </c>
      <c r="AA41" s="62">
        <f>SUM(AA8:AA40)</f>
        <v>246133.4</v>
      </c>
    </row>
    <row r="96" spans="2:9" ht="17.25" hidden="1" customHeight="1" x14ac:dyDescent="0.2">
      <c r="B96" s="5" t="s">
        <v>31</v>
      </c>
      <c r="C96" s="4"/>
      <c r="D96" s="9">
        <v>1</v>
      </c>
      <c r="E96" s="10">
        <v>0</v>
      </c>
      <c r="F96" s="10">
        <v>0</v>
      </c>
      <c r="G96" s="10">
        <v>1</v>
      </c>
      <c r="H96" s="10">
        <v>1</v>
      </c>
      <c r="I96" s="10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40" customWidth="1"/>
    <col min="55" max="16384" width="9.140625" style="1"/>
  </cols>
  <sheetData>
    <row r="1" spans="1:54" x14ac:dyDescent="0.2">
      <c r="A1" s="36"/>
    </row>
    <row r="2" spans="1:54" ht="25.5" x14ac:dyDescent="0.35">
      <c r="A2" s="36"/>
      <c r="B2" s="47" t="str">
        <f>'Время горизонтально'!E2</f>
        <v>Электроэнергия по фидерам по часовым интервалам</v>
      </c>
    </row>
    <row r="3" spans="1:54" ht="15.75" x14ac:dyDescent="0.25">
      <c r="A3" s="36"/>
      <c r="B3" s="48" t="str">
        <f>IF(isOV="","",isOV)</f>
        <v/>
      </c>
    </row>
    <row r="4" spans="1:54" s="45" customFormat="1" ht="15.75" x14ac:dyDescent="0.25">
      <c r="A4" s="3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</row>
    <row r="5" spans="1:54" s="46" customFormat="1" ht="15.75" x14ac:dyDescent="0.25">
      <c r="A5" s="37" t="str">
        <f>IF(group="","",group)</f>
        <v>ПС 110 кВ Кириллов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</row>
    <row r="6" spans="1:54" s="53" customFormat="1" ht="35.25" customHeight="1" x14ac:dyDescent="0.2">
      <c r="A6" s="51" t="s">
        <v>29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 spans="1:54" x14ac:dyDescent="0.2">
      <c r="A7" s="39" t="s">
        <v>3</v>
      </c>
    </row>
    <row r="8" spans="1:54" x14ac:dyDescent="0.2">
      <c r="A8" s="39" t="s">
        <v>4</v>
      </c>
    </row>
    <row r="9" spans="1:54" x14ac:dyDescent="0.2">
      <c r="A9" s="39" t="s">
        <v>5</v>
      </c>
    </row>
    <row r="10" spans="1:54" x14ac:dyDescent="0.2">
      <c r="A10" s="39" t="s">
        <v>6</v>
      </c>
    </row>
    <row r="11" spans="1:54" x14ac:dyDescent="0.2">
      <c r="A11" s="39" t="s">
        <v>7</v>
      </c>
    </row>
    <row r="12" spans="1:54" x14ac:dyDescent="0.2">
      <c r="A12" s="39" t="s">
        <v>8</v>
      </c>
    </row>
    <row r="13" spans="1:54" x14ac:dyDescent="0.2">
      <c r="A13" s="39" t="s">
        <v>9</v>
      </c>
    </row>
    <row r="14" spans="1:54" x14ac:dyDescent="0.2">
      <c r="A14" s="39" t="s">
        <v>10</v>
      </c>
    </row>
    <row r="15" spans="1:54" x14ac:dyDescent="0.2">
      <c r="A15" s="39" t="s">
        <v>11</v>
      </c>
    </row>
    <row r="16" spans="1:54" x14ac:dyDescent="0.2">
      <c r="A16" s="39" t="s">
        <v>12</v>
      </c>
    </row>
    <row r="17" spans="1:1" x14ac:dyDescent="0.2">
      <c r="A17" s="39" t="s">
        <v>13</v>
      </c>
    </row>
    <row r="18" spans="1:1" x14ac:dyDescent="0.2">
      <c r="A18" s="39" t="s">
        <v>14</v>
      </c>
    </row>
    <row r="19" spans="1:1" x14ac:dyDescent="0.2">
      <c r="A19" s="39" t="s">
        <v>15</v>
      </c>
    </row>
    <row r="20" spans="1:1" x14ac:dyDescent="0.2">
      <c r="A20" s="39" t="s">
        <v>16</v>
      </c>
    </row>
    <row r="21" spans="1:1" x14ac:dyDescent="0.2">
      <c r="A21" s="39" t="s">
        <v>17</v>
      </c>
    </row>
    <row r="22" spans="1:1" x14ac:dyDescent="0.2">
      <c r="A22" s="39" t="s">
        <v>18</v>
      </c>
    </row>
    <row r="23" spans="1:1" x14ac:dyDescent="0.2">
      <c r="A23" s="39" t="s">
        <v>19</v>
      </c>
    </row>
    <row r="24" spans="1:1" x14ac:dyDescent="0.2">
      <c r="A24" s="39" t="s">
        <v>20</v>
      </c>
    </row>
    <row r="25" spans="1:1" x14ac:dyDescent="0.2">
      <c r="A25" s="39" t="s">
        <v>21</v>
      </c>
    </row>
    <row r="26" spans="1:1" x14ac:dyDescent="0.2">
      <c r="A26" s="39" t="s">
        <v>22</v>
      </c>
    </row>
    <row r="27" spans="1:1" x14ac:dyDescent="0.2">
      <c r="A27" s="39" t="s">
        <v>23</v>
      </c>
    </row>
    <row r="28" spans="1:1" x14ac:dyDescent="0.2">
      <c r="A28" s="39" t="s">
        <v>24</v>
      </c>
    </row>
    <row r="29" spans="1:1" x14ac:dyDescent="0.2">
      <c r="A29" s="39" t="s">
        <v>25</v>
      </c>
    </row>
    <row r="30" spans="1:1" x14ac:dyDescent="0.2">
      <c r="A30" s="39" t="s">
        <v>26</v>
      </c>
    </row>
    <row r="31" spans="1:1" s="50" customFormat="1" x14ac:dyDescent="0.2">
      <c r="A31" s="41" t="s">
        <v>2</v>
      </c>
    </row>
    <row r="32" spans="1:1" x14ac:dyDescent="0.2">
      <c r="A32" s="64" t="s">
        <v>33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24" customWidth="1"/>
    <col min="4" max="4" width="20.7109375" style="25" customWidth="1"/>
    <col min="5" max="5" width="16.5703125" style="26" hidden="1" customWidth="1"/>
    <col min="6" max="6" width="16.5703125" style="25" hidden="1" customWidth="1"/>
    <col min="7" max="16384" width="9.140625" style="1"/>
  </cols>
  <sheetData>
    <row r="1" spans="1:6" ht="12.75" customHeight="1" x14ac:dyDescent="0.25"/>
    <row r="2" spans="1:6" ht="25.5" x14ac:dyDescent="0.25">
      <c r="A2" s="56" t="str">
        <f>'Время горизонтально'!E2</f>
        <v>Электроэнергия по фидерам по часовым интервалам</v>
      </c>
      <c r="B2" s="44"/>
    </row>
    <row r="3" spans="1:6" ht="21" customHeight="1" x14ac:dyDescent="0.3">
      <c r="C3" s="31" t="str">
        <f>IF(isOV="","",isOV)</f>
        <v/>
      </c>
    </row>
    <row r="4" spans="1:6" x14ac:dyDescent="0.25">
      <c r="A4" s="27" t="str">
        <f>IF(group="","",group)</f>
        <v>ПС 110 кВ Кириллов</v>
      </c>
      <c r="D4" s="28" t="str">
        <f>IF(energy="","",energy)</f>
        <v>реактивная энергия</v>
      </c>
    </row>
    <row r="5" spans="1:6" ht="15.75" customHeight="1" thickBot="1" x14ac:dyDescent="0.3">
      <c r="D5" s="29" t="str">
        <f>IF(period="","",period)</f>
        <v>за 15.12.2021</v>
      </c>
    </row>
    <row r="6" spans="1:6" s="30" customFormat="1" ht="34.5" customHeight="1" thickBot="1" x14ac:dyDescent="0.25">
      <c r="A6" s="32" t="s">
        <v>1</v>
      </c>
      <c r="B6" s="33" t="s">
        <v>27</v>
      </c>
      <c r="C6" s="34" t="s">
        <v>28</v>
      </c>
      <c r="D6" s="35" t="s">
        <v>70</v>
      </c>
      <c r="E6" s="57" t="s">
        <v>71</v>
      </c>
      <c r="F6" s="35" t="s">
        <v>72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Акимов Сергей Игоревич</cp:lastModifiedBy>
  <cp:lastPrinted>2006-09-18T11:18:21Z</cp:lastPrinted>
  <dcterms:created xsi:type="dcterms:W3CDTF">2006-01-12T11:13:46Z</dcterms:created>
  <dcterms:modified xsi:type="dcterms:W3CDTF">2021-12-27T10:46:47Z</dcterms:modified>
</cp:coreProperties>
</file>